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34" i="1"/>
  <c r="E26"/>
  <c r="E48"/>
  <c r="E25"/>
  <c r="E29"/>
  <c r="E14"/>
  <c r="E12" s="1"/>
  <c r="D25"/>
  <c r="D33"/>
  <c r="D50" s="1"/>
  <c r="F50"/>
  <c r="E19"/>
  <c r="E43"/>
  <c r="E45"/>
  <c r="E49"/>
  <c r="E46"/>
  <c r="E32"/>
  <c r="E42"/>
  <c r="E41"/>
  <c r="E40"/>
  <c r="E38"/>
  <c r="E39"/>
  <c r="E37"/>
  <c r="E36"/>
  <c r="E31"/>
  <c r="E30"/>
  <c r="E28"/>
  <c r="E27"/>
  <c r="E18"/>
  <c r="E17"/>
  <c r="E16"/>
  <c r="E15"/>
  <c r="E11"/>
  <c r="E10"/>
  <c r="E8"/>
  <c r="E7"/>
  <c r="D12"/>
  <c r="D6"/>
  <c r="E33" l="1"/>
  <c r="E50" l="1"/>
  <c r="E9"/>
  <c r="E6" s="1"/>
</calcChain>
</file>

<file path=xl/sharedStrings.xml><?xml version="1.0" encoding="utf-8"?>
<sst xmlns="http://schemas.openxmlformats.org/spreadsheetml/2006/main" count="72" uniqueCount="53">
  <si>
    <t>№п/п</t>
  </si>
  <si>
    <t>на 1м2</t>
  </si>
  <si>
    <t>Статьи затрат</t>
  </si>
  <si>
    <t>изм</t>
  </si>
  <si>
    <t>ед.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</si>
  <si>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</si>
  <si>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</si>
  <si>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</si>
  <si>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</si>
  <si>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руб</t>
  </si>
  <si>
    <t>руб.</t>
  </si>
  <si>
    <t>Расходы на управление МКД</t>
  </si>
  <si>
    <t>Содержание придомовой территории</t>
  </si>
  <si>
    <t>рудования и конструкций МКД</t>
  </si>
  <si>
    <t>Обслуживание лифта,страхование</t>
  </si>
  <si>
    <t xml:space="preserve">Факт </t>
  </si>
  <si>
    <t>Факт за</t>
  </si>
  <si>
    <t>Услуги по уборке территории</t>
  </si>
  <si>
    <t>Техобслуживание УУТЭ</t>
  </si>
  <si>
    <t>обследование дымоходов и венканалов</t>
  </si>
  <si>
    <t>подготовка к отопител.сезону,промывка системы отопления</t>
  </si>
  <si>
    <t>зарплата персонала и налоги от зарплаты</t>
  </si>
  <si>
    <t>зарплата обслуж.перс с отчислениями от зарплаты</t>
  </si>
  <si>
    <t xml:space="preserve">дезобработка,дезинфицирующие средства </t>
  </si>
  <si>
    <t>инвентарь:тряпка,швабра,веник,перчатки,моющее ср-ва</t>
  </si>
  <si>
    <t>техобслуживание газопровода ВД</t>
  </si>
  <si>
    <t>Услуги по содержанию и уборке МОП(уборщик,мастер участка)</t>
  </si>
  <si>
    <t xml:space="preserve"> ИТОГО "СОДЕРЖАНИЕ И РЕМОНТ ЖИЛЬЯ"</t>
  </si>
  <si>
    <t>ж.д.по ул.Восточная 13/113</t>
  </si>
  <si>
    <t>наладка автоматики насосн.оборуд.</t>
  </si>
  <si>
    <t>Аварийное обслуживание МКД</t>
  </si>
  <si>
    <t>Прибыль УК</t>
  </si>
  <si>
    <t>тариф с</t>
  </si>
  <si>
    <t>01.10.2022г</t>
  </si>
  <si>
    <t>2022г</t>
  </si>
  <si>
    <t>ОТЧЕТ по статье "Содержание и ремонт жилья " за 2022 год</t>
  </si>
  <si>
    <t>соль 1605,лопата снегоуб.1285</t>
  </si>
  <si>
    <t>граффити-304,хозматериалы(перчатки,мешки)430</t>
  </si>
  <si>
    <t>покраска деревьев-1324,93,озеленение ???</t>
  </si>
  <si>
    <t>электротовары</t>
  </si>
  <si>
    <t>Замена напольной плитки в холле</t>
  </si>
  <si>
    <t>ремонт отопления и гвс</t>
  </si>
  <si>
    <t>ремонт в рамке управления</t>
  </si>
  <si>
    <t>юридические  услуги-24000 почтовые -1888,13 подписка-820,93</t>
  </si>
  <si>
    <t>канцтовары-6990,аренда,охрана офиса-19468,85)</t>
  </si>
  <si>
    <t>програм.сопровождение 14000,оргтехника-4231,79</t>
  </si>
  <si>
    <t>услуги связи,ин-т-2286,58общехоз.расходы (уборка офиса)12000</t>
  </si>
  <si>
    <t>чек-онлайн-4301,81,эл.отчет.-547</t>
  </si>
  <si>
    <t>профилактика СОVID-мед.маски</t>
  </si>
  <si>
    <t>заправка катриджа-1699,5 сайт УК ГИС 51703,52</t>
  </si>
  <si>
    <t>Налог и другие обязательства</t>
  </si>
  <si>
    <t>ДЕФИЦИТ 2 руб.72 коп на 1м2</t>
  </si>
  <si>
    <r>
      <t>Прочие услуги(</t>
    </r>
    <r>
      <rPr>
        <i/>
        <sz val="10"/>
        <rFont val="Arial Cyr"/>
        <charset val="204"/>
      </rPr>
      <t>комис.банка-10744,42 гсм-21408,69</t>
    </r>
  </si>
</sst>
</file>

<file path=xl/styles.xml><?xml version="1.0" encoding="utf-8"?>
<styleSheet xmlns="http://schemas.openxmlformats.org/spreadsheetml/2006/main">
  <fonts count="13">
    <font>
      <sz val="10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sz val="2"/>
      <name val="Arial Cyr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b/>
      <i/>
      <sz val="10"/>
      <name val="Courier New"/>
      <family val="3"/>
      <charset val="204"/>
    </font>
    <font>
      <i/>
      <sz val="10"/>
      <name val="Courier New"/>
      <family val="3"/>
      <charset val="204"/>
    </font>
    <font>
      <b/>
      <sz val="10"/>
      <name val="Courier New"/>
      <family val="3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/>
    <xf numFmtId="49" fontId="1" fillId="0" borderId="0" xfId="0" applyNumberFormat="1" applyFont="1" applyBorder="1" applyAlignment="1"/>
    <xf numFmtId="49" fontId="1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3" fillId="0" borderId="6" xfId="0" applyFont="1" applyBorder="1"/>
    <xf numFmtId="2" fontId="3" fillId="0" borderId="6" xfId="0" applyNumberFormat="1" applyFont="1" applyBorder="1"/>
    <xf numFmtId="0" fontId="4" fillId="0" borderId="6" xfId="0" applyFont="1" applyBorder="1"/>
    <xf numFmtId="0" fontId="3" fillId="0" borderId="5" xfId="0" applyFont="1" applyBorder="1"/>
    <xf numFmtId="2" fontId="1" fillId="0" borderId="0" xfId="0" applyNumberFormat="1" applyFont="1"/>
    <xf numFmtId="0" fontId="3" fillId="0" borderId="0" xfId="0" applyFont="1" applyFill="1" applyBorder="1"/>
    <xf numFmtId="0" fontId="1" fillId="0" borderId="1" xfId="0" applyFont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right"/>
    </xf>
    <xf numFmtId="0" fontId="0" fillId="3" borderId="0" xfId="0" applyFill="1"/>
    <xf numFmtId="0" fontId="7" fillId="0" borderId="0" xfId="0" applyFont="1"/>
    <xf numFmtId="0" fontId="0" fillId="0" borderId="2" xfId="0" applyFont="1" applyBorder="1"/>
    <xf numFmtId="0" fontId="0" fillId="0" borderId="3" xfId="0" applyFont="1" applyBorder="1"/>
    <xf numFmtId="0" fontId="0" fillId="0" borderId="2" xfId="0" applyFont="1" applyBorder="1" applyAlignment="1">
      <alignment horizontal="center"/>
    </xf>
    <xf numFmtId="0" fontId="8" fillId="0" borderId="6" xfId="0" applyFont="1" applyBorder="1"/>
    <xf numFmtId="0" fontId="8" fillId="0" borderId="13" xfId="0" applyFont="1" applyBorder="1"/>
    <xf numFmtId="0" fontId="9" fillId="0" borderId="5" xfId="0" applyFont="1" applyBorder="1"/>
    <xf numFmtId="0" fontId="9" fillId="0" borderId="6" xfId="0" applyFont="1" applyBorder="1"/>
    <xf numFmtId="2" fontId="9" fillId="0" borderId="5" xfId="0" applyNumberFormat="1" applyFont="1" applyBorder="1"/>
    <xf numFmtId="2" fontId="9" fillId="0" borderId="6" xfId="0" applyNumberFormat="1" applyFont="1" applyBorder="1"/>
    <xf numFmtId="0" fontId="8" fillId="0" borderId="3" xfId="0" applyFont="1" applyBorder="1"/>
    <xf numFmtId="0" fontId="7" fillId="0" borderId="0" xfId="0" applyFont="1" applyBorder="1"/>
    <xf numFmtId="0" fontId="7" fillId="0" borderId="3" xfId="0" applyFont="1" applyBorder="1"/>
    <xf numFmtId="2" fontId="7" fillId="0" borderId="0" xfId="0" applyNumberFormat="1" applyFont="1" applyBorder="1"/>
    <xf numFmtId="0" fontId="10" fillId="0" borderId="3" xfId="0" applyFont="1" applyBorder="1"/>
    <xf numFmtId="2" fontId="7" fillId="0" borderId="3" xfId="0" applyNumberFormat="1" applyFont="1" applyBorder="1"/>
    <xf numFmtId="0" fontId="11" fillId="0" borderId="3" xfId="0" applyFont="1" applyBorder="1"/>
    <xf numFmtId="0" fontId="7" fillId="0" borderId="8" xfId="0" applyFont="1" applyBorder="1"/>
    <xf numFmtId="0" fontId="7" fillId="0" borderId="2" xfId="0" applyFont="1" applyBorder="1"/>
    <xf numFmtId="0" fontId="12" fillId="0" borderId="3" xfId="0" applyFont="1" applyBorder="1"/>
    <xf numFmtId="0" fontId="8" fillId="0" borderId="11" xfId="0" applyFont="1" applyBorder="1"/>
    <xf numFmtId="0" fontId="9" fillId="0" borderId="1" xfId="0" applyFont="1" applyBorder="1"/>
    <xf numFmtId="2" fontId="9" fillId="0" borderId="1" xfId="0" applyNumberFormat="1" applyFont="1" applyBorder="1"/>
    <xf numFmtId="0" fontId="8" fillId="0" borderId="2" xfId="0" applyFont="1" applyBorder="1"/>
    <xf numFmtId="0" fontId="8" fillId="0" borderId="10" xfId="0" applyFont="1" applyBorder="1"/>
    <xf numFmtId="0" fontId="9" fillId="0" borderId="2" xfId="0" applyFont="1" applyBorder="1"/>
    <xf numFmtId="2" fontId="8" fillId="0" borderId="2" xfId="0" applyNumberFormat="1" applyFont="1" applyBorder="1"/>
    <xf numFmtId="2" fontId="7" fillId="0" borderId="2" xfId="0" applyNumberFormat="1" applyFont="1" applyBorder="1"/>
    <xf numFmtId="0" fontId="8" fillId="0" borderId="12" xfId="0" applyFont="1" applyBorder="1"/>
    <xf numFmtId="0" fontId="9" fillId="0" borderId="13" xfId="0" applyFont="1" applyBorder="1"/>
    <xf numFmtId="0" fontId="8" fillId="0" borderId="7" xfId="0" applyFont="1" applyBorder="1"/>
    <xf numFmtId="0" fontId="9" fillId="0" borderId="3" xfId="0" applyFont="1" applyBorder="1"/>
    <xf numFmtId="0" fontId="9" fillId="0" borderId="8" xfId="0" applyFont="1" applyBorder="1"/>
    <xf numFmtId="2" fontId="9" fillId="0" borderId="3" xfId="0" applyNumberFormat="1" applyFont="1" applyBorder="1"/>
    <xf numFmtId="0" fontId="7" fillId="0" borderId="7" xfId="0" applyFont="1" applyBorder="1"/>
    <xf numFmtId="0" fontId="8" fillId="0" borderId="1" xfId="0" applyFont="1" applyBorder="1"/>
    <xf numFmtId="2" fontId="8" fillId="0" borderId="1" xfId="0" applyNumberFormat="1" applyFont="1" applyBorder="1"/>
    <xf numFmtId="2" fontId="8" fillId="0" borderId="3" xfId="0" applyNumberFormat="1" applyFont="1" applyBorder="1"/>
    <xf numFmtId="2" fontId="9" fillId="0" borderId="2" xfId="0" applyNumberFormat="1" applyFont="1" applyBorder="1"/>
    <xf numFmtId="0" fontId="0" fillId="0" borderId="9" xfId="0" applyFont="1" applyBorder="1"/>
    <xf numFmtId="0" fontId="7" fillId="0" borderId="15" xfId="0" applyFont="1" applyBorder="1"/>
    <xf numFmtId="0" fontId="7" fillId="0" borderId="11" xfId="0" applyFont="1" applyBorder="1"/>
    <xf numFmtId="0" fontId="0" fillId="0" borderId="7" xfId="0" applyFont="1" applyBorder="1"/>
    <xf numFmtId="0" fontId="8" fillId="3" borderId="3" xfId="0" applyFont="1" applyFill="1" applyBorder="1"/>
    <xf numFmtId="0" fontId="7" fillId="0" borderId="14" xfId="0" applyFont="1" applyBorder="1"/>
    <xf numFmtId="0" fontId="0" fillId="0" borderId="4" xfId="0" applyFont="1" applyBorder="1"/>
    <xf numFmtId="0" fontId="7" fillId="0" borderId="16" xfId="0" applyFont="1" applyBorder="1"/>
    <xf numFmtId="0" fontId="9" fillId="0" borderId="10" xfId="0" applyFont="1" applyBorder="1"/>
    <xf numFmtId="0" fontId="7" fillId="0" borderId="9" xfId="0" applyFont="1" applyBorder="1"/>
    <xf numFmtId="0" fontId="7" fillId="0" borderId="1" xfId="0" applyFont="1" applyBorder="1"/>
    <xf numFmtId="2" fontId="7" fillId="0" borderId="1" xfId="0" applyNumberFormat="1" applyFont="1" applyBorder="1"/>
    <xf numFmtId="0" fontId="7" fillId="0" borderId="6" xfId="0" applyFont="1" applyBorder="1"/>
    <xf numFmtId="2" fontId="8" fillId="0" borderId="6" xfId="0" applyNumberFormat="1" applyFont="1" applyBorder="1"/>
    <xf numFmtId="0" fontId="8" fillId="0" borderId="4" xfId="0" applyFont="1" applyBorder="1"/>
    <xf numFmtId="0" fontId="7" fillId="0" borderId="5" xfId="0" applyFont="1" applyBorder="1"/>
    <xf numFmtId="0" fontId="8" fillId="2" borderId="2" xfId="0" applyFont="1" applyFill="1" applyBorder="1"/>
    <xf numFmtId="0" fontId="9" fillId="2" borderId="2" xfId="0" applyFont="1" applyFill="1" applyBorder="1"/>
    <xf numFmtId="2" fontId="8" fillId="2" borderId="2" xfId="0" applyNumberFormat="1" applyFont="1" applyFill="1" applyBorder="1"/>
    <xf numFmtId="0" fontId="7" fillId="3" borderId="14" xfId="0" applyFont="1" applyFill="1" applyBorder="1"/>
    <xf numFmtId="0" fontId="7" fillId="3" borderId="8" xfId="0" applyFont="1" applyFill="1" applyBorder="1"/>
    <xf numFmtId="0" fontId="7" fillId="3" borderId="3" xfId="0" applyFont="1" applyFill="1" applyBorder="1"/>
    <xf numFmtId="2" fontId="7" fillId="3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tabSelected="1" zoomScaleNormal="100" workbookViewId="0">
      <selection activeCell="B55" sqref="B55"/>
    </sheetView>
  </sheetViews>
  <sheetFormatPr defaultRowHeight="13.2"/>
  <cols>
    <col min="1" max="1" width="4.109375" customWidth="1"/>
    <col min="2" max="2" width="73.5546875" customWidth="1"/>
    <col min="3" max="3" width="7.21875" hidden="1" customWidth="1"/>
    <col min="4" max="4" width="14.88671875" customWidth="1"/>
    <col min="5" max="5" width="11.6640625" customWidth="1"/>
    <col min="6" max="6" width="12.21875" customWidth="1"/>
    <col min="7" max="7" width="12" customWidth="1"/>
  </cols>
  <sheetData>
    <row r="1" spans="1:7" ht="17.399999999999999">
      <c r="A1" s="4"/>
      <c r="B1" s="6" t="s">
        <v>35</v>
      </c>
      <c r="C1" s="7"/>
      <c r="D1" s="7"/>
      <c r="E1" s="8"/>
      <c r="F1" s="5"/>
      <c r="G1" s="3"/>
    </row>
    <row r="2" spans="1:7" ht="17.399999999999999">
      <c r="A2" s="1"/>
      <c r="B2" s="9" t="s">
        <v>28</v>
      </c>
      <c r="C2" s="2"/>
      <c r="E2" s="2"/>
      <c r="F2" s="2"/>
      <c r="G2" s="3"/>
    </row>
    <row r="3" spans="1:7" ht="16.2" thickBot="1">
      <c r="A3" s="1"/>
      <c r="B3" s="1"/>
      <c r="D3" s="1"/>
      <c r="E3" s="19" t="s">
        <v>10</v>
      </c>
      <c r="F3" s="18">
        <v>3683.7</v>
      </c>
    </row>
    <row r="4" spans="1:7" ht="15">
      <c r="A4" s="10" t="s">
        <v>0</v>
      </c>
      <c r="B4" s="10" t="s">
        <v>2</v>
      </c>
      <c r="C4" s="10" t="s">
        <v>4</v>
      </c>
      <c r="D4" s="17" t="s">
        <v>16</v>
      </c>
      <c r="E4" s="17" t="s">
        <v>15</v>
      </c>
      <c r="F4" s="17" t="s">
        <v>32</v>
      </c>
    </row>
    <row r="5" spans="1:7" ht="23.25" customHeight="1" thickBot="1">
      <c r="A5" s="22"/>
      <c r="B5" s="23"/>
      <c r="C5" s="22" t="s">
        <v>3</v>
      </c>
      <c r="D5" s="24" t="s">
        <v>34</v>
      </c>
      <c r="E5" s="24" t="s">
        <v>1</v>
      </c>
      <c r="F5" s="24" t="s">
        <v>33</v>
      </c>
    </row>
    <row r="6" spans="1:7" ht="22.2" customHeight="1" thickBot="1">
      <c r="A6" s="25">
        <v>1</v>
      </c>
      <c r="B6" s="26" t="s">
        <v>12</v>
      </c>
      <c r="C6" s="27" t="s">
        <v>9</v>
      </c>
      <c r="D6" s="28">
        <f>D8+D7+D9+D10+D11</f>
        <v>65048.93</v>
      </c>
      <c r="E6" s="29">
        <f>E7+E8+E9+E10+E11</f>
        <v>1.3669646704156844</v>
      </c>
      <c r="F6" s="30">
        <v>2.25</v>
      </c>
    </row>
    <row r="7" spans="1:7" ht="18.600000000000001" customHeight="1">
      <c r="A7" s="31"/>
      <c r="B7" s="32" t="s">
        <v>17</v>
      </c>
      <c r="C7" s="32" t="s">
        <v>9</v>
      </c>
      <c r="D7" s="33">
        <v>60100</v>
      </c>
      <c r="E7" s="34">
        <f>D7/13/F3</f>
        <v>1.2550090732353132</v>
      </c>
      <c r="F7" s="33"/>
    </row>
    <row r="8" spans="1:7" ht="20.399999999999999" customHeight="1">
      <c r="A8" s="35"/>
      <c r="B8" s="32" t="s">
        <v>38</v>
      </c>
      <c r="C8" s="32"/>
      <c r="D8" s="33">
        <v>1324.93</v>
      </c>
      <c r="E8" s="34">
        <f>D8/12/F3</f>
        <v>2.9972808136746572E-2</v>
      </c>
      <c r="F8" s="36"/>
    </row>
    <row r="9" spans="1:7" ht="21" hidden="1" customHeight="1">
      <c r="A9" s="37"/>
      <c r="B9" s="38"/>
      <c r="C9" s="32"/>
      <c r="D9" s="33"/>
      <c r="E9" s="34">
        <f>D9/12/F3</f>
        <v>0</v>
      </c>
      <c r="F9" s="33"/>
    </row>
    <row r="10" spans="1:7" ht="18" customHeight="1">
      <c r="A10" s="35"/>
      <c r="B10" s="38" t="s">
        <v>37</v>
      </c>
      <c r="C10" s="32" t="s">
        <v>9</v>
      </c>
      <c r="D10" s="33">
        <v>734</v>
      </c>
      <c r="E10" s="34">
        <f>D10/12/F3</f>
        <v>1.6604681886870989E-2</v>
      </c>
      <c r="F10" s="33"/>
    </row>
    <row r="11" spans="1:7" ht="16.2" customHeight="1" thickBot="1">
      <c r="A11" s="37"/>
      <c r="B11" s="38" t="s">
        <v>36</v>
      </c>
      <c r="C11" s="32"/>
      <c r="D11" s="39">
        <v>2890</v>
      </c>
      <c r="E11" s="34">
        <f>D11/12/F3</f>
        <v>6.5378107156753629E-2</v>
      </c>
      <c r="F11" s="39"/>
    </row>
    <row r="12" spans="1:7" ht="13.8">
      <c r="A12" s="40">
        <v>2</v>
      </c>
      <c r="B12" s="41" t="s">
        <v>6</v>
      </c>
      <c r="C12" s="42" t="s">
        <v>9</v>
      </c>
      <c r="D12" s="42">
        <f>D14+D15+D16+D17+D18</f>
        <v>207471.32</v>
      </c>
      <c r="E12" s="43">
        <f>E14+E15+E16+E18+E17</f>
        <v>4.4449580723951607</v>
      </c>
      <c r="F12" s="42">
        <v>2.84</v>
      </c>
    </row>
    <row r="13" spans="1:7" ht="15" customHeight="1" thickBot="1">
      <c r="A13" s="44"/>
      <c r="B13" s="45" t="s">
        <v>5</v>
      </c>
      <c r="C13" s="46"/>
      <c r="D13" s="44"/>
      <c r="E13" s="47"/>
      <c r="F13" s="44"/>
    </row>
    <row r="14" spans="1:7" ht="23.4" customHeight="1">
      <c r="A14" s="23"/>
      <c r="B14" s="33" t="s">
        <v>26</v>
      </c>
      <c r="C14" s="33" t="s">
        <v>10</v>
      </c>
      <c r="D14" s="33">
        <v>142800</v>
      </c>
      <c r="E14" s="36">
        <f>D14/13/F3</f>
        <v>2.9819516748419757</v>
      </c>
      <c r="F14" s="33"/>
    </row>
    <row r="15" spans="1:7" ht="20.25" customHeight="1">
      <c r="A15" s="23"/>
      <c r="B15" s="33" t="s">
        <v>23</v>
      </c>
      <c r="C15" s="33" t="s">
        <v>10</v>
      </c>
      <c r="D15" s="33">
        <v>2632</v>
      </c>
      <c r="E15" s="36">
        <f>D15/12/F3</f>
        <v>5.9541584095700886E-2</v>
      </c>
      <c r="F15" s="33"/>
    </row>
    <row r="16" spans="1:7" ht="21" customHeight="1">
      <c r="A16" s="23"/>
      <c r="B16" s="33" t="s">
        <v>39</v>
      </c>
      <c r="C16" s="33" t="s">
        <v>10</v>
      </c>
      <c r="D16" s="33">
        <v>1519.42</v>
      </c>
      <c r="E16" s="36">
        <f>D16/12/F3</f>
        <v>3.4372596393119244E-2</v>
      </c>
      <c r="F16" s="33"/>
    </row>
    <row r="17" spans="1:7" ht="21.6" customHeight="1">
      <c r="A17" s="23"/>
      <c r="B17" s="81" t="s">
        <v>40</v>
      </c>
      <c r="C17" s="81"/>
      <c r="D17" s="81">
        <v>58698.25</v>
      </c>
      <c r="E17" s="82">
        <f>D17/12/F3</f>
        <v>1.3278825184823231</v>
      </c>
      <c r="F17" s="81"/>
    </row>
    <row r="18" spans="1:7" ht="24.6" customHeight="1" thickBot="1">
      <c r="A18" s="22"/>
      <c r="B18" s="39" t="s">
        <v>24</v>
      </c>
      <c r="C18" s="39" t="s">
        <v>10</v>
      </c>
      <c r="D18" s="39">
        <v>1821.65</v>
      </c>
      <c r="E18" s="48">
        <f>D18/12/F3</f>
        <v>4.1209698582041612E-2</v>
      </c>
      <c r="F18" s="39"/>
    </row>
    <row r="19" spans="1:7" ht="25.8" customHeight="1" thickBot="1">
      <c r="A19" s="49">
        <v>3</v>
      </c>
      <c r="B19" s="25" t="s">
        <v>30</v>
      </c>
      <c r="C19" s="50" t="s">
        <v>9</v>
      </c>
      <c r="D19" s="28">
        <v>4559.24</v>
      </c>
      <c r="E19" s="30">
        <f>D19/12/F3</f>
        <v>0.10313995891811675</v>
      </c>
      <c r="F19" s="28">
        <v>7.0000000000000007E-2</v>
      </c>
    </row>
    <row r="20" spans="1:7" ht="18" hidden="1" customHeight="1">
      <c r="A20" s="51"/>
      <c r="B20" s="52"/>
      <c r="C20" s="53"/>
      <c r="D20" s="31"/>
      <c r="E20" s="54"/>
      <c r="F20" s="31"/>
    </row>
    <row r="21" spans="1:7" ht="19.8" customHeight="1" thickBot="1">
      <c r="A21" s="51"/>
      <c r="B21" s="33"/>
      <c r="C21" s="53" t="s">
        <v>10</v>
      </c>
      <c r="D21" s="33"/>
      <c r="E21" s="36"/>
      <c r="F21" s="33"/>
    </row>
    <row r="22" spans="1:7" ht="13.8" hidden="1" customHeight="1" thickBot="1">
      <c r="A22" s="55"/>
      <c r="B22" s="33"/>
      <c r="C22" s="38" t="s">
        <v>9</v>
      </c>
      <c r="D22" s="33"/>
      <c r="E22" s="36"/>
      <c r="F22" s="33"/>
    </row>
    <row r="23" spans="1:7">
      <c r="A23" s="56">
        <v>4</v>
      </c>
      <c r="B23" s="56" t="s">
        <v>7</v>
      </c>
      <c r="C23" s="42" t="s">
        <v>9</v>
      </c>
      <c r="D23" s="56"/>
      <c r="E23" s="57"/>
      <c r="F23" s="56"/>
    </row>
    <row r="24" spans="1:7">
      <c r="A24" s="31"/>
      <c r="B24" s="31" t="s">
        <v>8</v>
      </c>
      <c r="C24" s="52"/>
      <c r="D24" s="31"/>
      <c r="E24" s="58"/>
      <c r="F24" s="31"/>
    </row>
    <row r="25" spans="1:7" ht="13.8" thickBot="1">
      <c r="A25" s="44"/>
      <c r="B25" s="44" t="s">
        <v>13</v>
      </c>
      <c r="C25" s="52"/>
      <c r="D25" s="46">
        <f>D26+D27+D28+D29+D30+D31+D32</f>
        <v>284187.14999999991</v>
      </c>
      <c r="E25" s="59">
        <f>E26+E27+E28+E29+E30+E31+E32</f>
        <v>6.1085387949546277</v>
      </c>
      <c r="F25" s="46">
        <v>3.07</v>
      </c>
    </row>
    <row r="26" spans="1:7" ht="17.399999999999999" customHeight="1">
      <c r="A26" s="60"/>
      <c r="B26" s="61" t="s">
        <v>22</v>
      </c>
      <c r="C26" s="62" t="s">
        <v>10</v>
      </c>
      <c r="D26" s="33">
        <v>184117.15</v>
      </c>
      <c r="E26" s="36">
        <f>D26/13/F3</f>
        <v>3.844737001468006</v>
      </c>
      <c r="F26" s="33"/>
    </row>
    <row r="27" spans="1:7" ht="15.6" customHeight="1">
      <c r="A27" s="63"/>
      <c r="B27" s="79" t="s">
        <v>41</v>
      </c>
      <c r="C27" s="80" t="s">
        <v>10</v>
      </c>
      <c r="D27" s="81">
        <v>17271</v>
      </c>
      <c r="E27" s="82">
        <f>D27/12/F3</f>
        <v>0.39070771235442625</v>
      </c>
      <c r="F27" s="64"/>
      <c r="G27" s="20"/>
    </row>
    <row r="28" spans="1:7" ht="20.399999999999999" customHeight="1">
      <c r="A28" s="63"/>
      <c r="B28" s="65" t="s">
        <v>20</v>
      </c>
      <c r="C28" s="38" t="s">
        <v>10</v>
      </c>
      <c r="D28" s="33">
        <v>50369.68</v>
      </c>
      <c r="E28" s="36">
        <f>D28/12/F3</f>
        <v>1.1394720887513461</v>
      </c>
      <c r="F28" s="23"/>
    </row>
    <row r="29" spans="1:7" ht="22.8" customHeight="1">
      <c r="A29" s="63"/>
      <c r="B29" s="65" t="s">
        <v>42</v>
      </c>
      <c r="C29" s="53"/>
      <c r="D29" s="33">
        <v>15000</v>
      </c>
      <c r="E29" s="36">
        <f>D29/12/F3</f>
        <v>0.3393327361077178</v>
      </c>
      <c r="F29" s="33"/>
    </row>
    <row r="30" spans="1:7" ht="20.399999999999999" customHeight="1">
      <c r="A30" s="63"/>
      <c r="B30" s="65" t="s">
        <v>25</v>
      </c>
      <c r="C30" s="38"/>
      <c r="D30" s="33">
        <v>2329.7199999999998</v>
      </c>
      <c r="E30" s="36">
        <f>D30/12/F3</f>
        <v>5.2703350797658151E-2</v>
      </c>
      <c r="F30" s="23"/>
    </row>
    <row r="31" spans="1:7" ht="20.399999999999999" customHeight="1">
      <c r="A31" s="63"/>
      <c r="B31" s="65" t="s">
        <v>19</v>
      </c>
      <c r="C31" s="53"/>
      <c r="D31" s="33">
        <v>3099.6</v>
      </c>
      <c r="E31" s="36">
        <f>D31/12/F3</f>
        <v>7.0119716589298803E-2</v>
      </c>
      <c r="F31" s="23"/>
    </row>
    <row r="32" spans="1:7" ht="21" customHeight="1" thickBot="1">
      <c r="A32" s="66"/>
      <c r="B32" s="67" t="s">
        <v>29</v>
      </c>
      <c r="C32" s="68"/>
      <c r="D32" s="33">
        <v>12000</v>
      </c>
      <c r="E32" s="36">
        <f>D32/12/F3</f>
        <v>0.27146618888617424</v>
      </c>
      <c r="F32" s="33"/>
    </row>
    <row r="33" spans="1:7" ht="13.8" thickBot="1">
      <c r="A33" s="25">
        <v>5</v>
      </c>
      <c r="B33" s="25" t="s">
        <v>11</v>
      </c>
      <c r="C33" s="53" t="s">
        <v>9</v>
      </c>
      <c r="D33" s="42">
        <f>D34+D42+D35+D36+D37+D38+D39+D40+D41</f>
        <v>515553.26</v>
      </c>
      <c r="E33" s="43">
        <f>E34+E36+E39+E40+E41+E42</f>
        <v>10.257899944523446</v>
      </c>
      <c r="F33" s="42">
        <v>10.59</v>
      </c>
      <c r="G33" s="21"/>
    </row>
    <row r="34" spans="1:7" ht="22.2" customHeight="1">
      <c r="A34" s="23"/>
      <c r="B34" s="69" t="s">
        <v>21</v>
      </c>
      <c r="C34" s="70" t="s">
        <v>10</v>
      </c>
      <c r="D34" s="70">
        <v>397164.01</v>
      </c>
      <c r="E34" s="71">
        <f>D34/13/F3</f>
        <v>8.293584627496184</v>
      </c>
      <c r="F34" s="70"/>
    </row>
    <row r="35" spans="1:7" ht="22.2" hidden="1" customHeight="1">
      <c r="A35" s="23"/>
      <c r="B35" s="55"/>
      <c r="C35" s="33"/>
      <c r="D35" s="33"/>
      <c r="E35" s="36"/>
      <c r="F35" s="33"/>
    </row>
    <row r="36" spans="1:7" ht="22.2" customHeight="1">
      <c r="A36" s="23"/>
      <c r="B36" s="55" t="s">
        <v>46</v>
      </c>
      <c r="C36" s="33"/>
      <c r="D36" s="33">
        <v>14286.58</v>
      </c>
      <c r="E36" s="36">
        <f>D36/12/F3</f>
        <v>0.32319361873478664</v>
      </c>
      <c r="F36" s="33"/>
    </row>
    <row r="37" spans="1:7" ht="22.2" customHeight="1">
      <c r="A37" s="23"/>
      <c r="B37" s="55" t="s">
        <v>43</v>
      </c>
      <c r="C37" s="33"/>
      <c r="D37" s="33">
        <v>26709.06</v>
      </c>
      <c r="E37" s="36">
        <f>D37/12/F3</f>
        <v>0.60421722724434679</v>
      </c>
      <c r="F37" s="33"/>
    </row>
    <row r="38" spans="1:7" ht="22.2" customHeight="1">
      <c r="A38" s="23"/>
      <c r="B38" s="55" t="s">
        <v>47</v>
      </c>
      <c r="C38" s="33"/>
      <c r="D38" s="33">
        <v>4848.8100000000004</v>
      </c>
      <c r="E38" s="36">
        <f>D38/12/F3</f>
        <v>0.10969066427776422</v>
      </c>
      <c r="F38" s="33"/>
    </row>
    <row r="39" spans="1:7" ht="22.2" customHeight="1">
      <c r="A39" s="23"/>
      <c r="B39" s="55" t="s">
        <v>49</v>
      </c>
      <c r="C39" s="33"/>
      <c r="D39" s="33">
        <v>53403.02</v>
      </c>
      <c r="E39" s="36">
        <f>D39/12/F3</f>
        <v>1.208092859534345</v>
      </c>
      <c r="F39" s="33"/>
    </row>
    <row r="40" spans="1:7" ht="21.6" customHeight="1">
      <c r="A40" s="23"/>
      <c r="B40" s="55" t="s">
        <v>48</v>
      </c>
      <c r="C40" s="33"/>
      <c r="D40" s="33">
        <v>300</v>
      </c>
      <c r="E40" s="36">
        <f>D40/12/F3</f>
        <v>6.7866547221543559E-3</v>
      </c>
      <c r="F40" s="33"/>
    </row>
    <row r="41" spans="1:7" ht="22.2" hidden="1" customHeight="1">
      <c r="A41" s="23"/>
      <c r="B41" s="55"/>
      <c r="C41" s="33"/>
      <c r="D41" s="33">
        <v>609.99</v>
      </c>
      <c r="E41" s="36">
        <f>D41/12/F3</f>
        <v>1.3799305046556453E-2</v>
      </c>
      <c r="F41" s="33"/>
    </row>
    <row r="42" spans="1:7" ht="18.600000000000001" customHeight="1" thickBot="1">
      <c r="A42" s="23"/>
      <c r="B42" s="33" t="s">
        <v>45</v>
      </c>
      <c r="C42" s="33" t="s">
        <v>10</v>
      </c>
      <c r="D42" s="33">
        <v>18231.79</v>
      </c>
      <c r="E42" s="36">
        <f>D42/12/F3</f>
        <v>0.41244287898942189</v>
      </c>
      <c r="F42" s="33"/>
    </row>
    <row r="43" spans="1:7" ht="24.6" customHeight="1" thickBot="1">
      <c r="A43" s="25">
        <v>6</v>
      </c>
      <c r="B43" s="25" t="s">
        <v>52</v>
      </c>
      <c r="C43" s="25"/>
      <c r="D43" s="28">
        <v>58611.96</v>
      </c>
      <c r="E43" s="30">
        <f>D43/12/F3</f>
        <v>1.3259304503624074</v>
      </c>
      <c r="F43" s="28">
        <v>1.62</v>
      </c>
    </row>
    <row r="44" spans="1:7" ht="26.4" customHeight="1" thickBot="1">
      <c r="A44" s="25"/>
      <c r="B44" s="72" t="s">
        <v>44</v>
      </c>
      <c r="C44" s="28"/>
      <c r="D44" s="25"/>
      <c r="E44" s="73"/>
      <c r="F44" s="73"/>
    </row>
    <row r="45" spans="1:7" ht="13.8" thickBot="1">
      <c r="A45" s="49">
        <v>7</v>
      </c>
      <c r="B45" s="25" t="s">
        <v>14</v>
      </c>
      <c r="C45" s="25" t="s">
        <v>9</v>
      </c>
      <c r="D45" s="28">
        <v>149455.66</v>
      </c>
      <c r="E45" s="30">
        <f>D45/12/F3</f>
        <v>3.3810132023056534</v>
      </c>
      <c r="F45" s="28">
        <v>3.2</v>
      </c>
    </row>
    <row r="46" spans="1:7" ht="15.6" customHeight="1" thickBot="1">
      <c r="A46" s="74">
        <v>8</v>
      </c>
      <c r="B46" s="31" t="s">
        <v>50</v>
      </c>
      <c r="C46" s="75"/>
      <c r="D46" s="28">
        <v>33986</v>
      </c>
      <c r="E46" s="30">
        <f>D46/12/F3</f>
        <v>0.76883749129045975</v>
      </c>
      <c r="F46" s="50">
        <v>0.8</v>
      </c>
    </row>
    <row r="47" spans="1:7" ht="13.8" hidden="1" thickBot="1">
      <c r="A47" s="25"/>
      <c r="B47" s="25"/>
      <c r="C47" s="50"/>
      <c r="D47" s="28"/>
      <c r="E47" s="30"/>
      <c r="F47" s="28"/>
    </row>
    <row r="48" spans="1:7" ht="13.8" thickBot="1">
      <c r="A48" s="25">
        <v>9</v>
      </c>
      <c r="B48" s="25" t="s">
        <v>31</v>
      </c>
      <c r="C48" s="50"/>
      <c r="D48" s="28">
        <v>5525.55</v>
      </c>
      <c r="E48" s="30">
        <f>D48/F3/3</f>
        <v>0.50000000000000011</v>
      </c>
      <c r="F48" s="28">
        <v>0.5</v>
      </c>
    </row>
    <row r="49" spans="1:6" ht="22.5" customHeight="1" thickBot="1">
      <c r="A49" s="25">
        <v>9</v>
      </c>
      <c r="B49" s="25" t="s">
        <v>18</v>
      </c>
      <c r="C49" s="28" t="s">
        <v>10</v>
      </c>
      <c r="D49" s="28">
        <v>18000</v>
      </c>
      <c r="E49" s="30">
        <f>D49/12/F3</f>
        <v>0.40719928332926136</v>
      </c>
      <c r="F49" s="30">
        <v>0.5</v>
      </c>
    </row>
    <row r="50" spans="1:6" ht="21" customHeight="1" thickBot="1">
      <c r="A50" s="76"/>
      <c r="B50" s="76" t="s">
        <v>27</v>
      </c>
      <c r="C50" s="77"/>
      <c r="D50" s="76">
        <f>D6+D12+D19+D25+D33+D43+D45+D46+D48+D49</f>
        <v>1342399.0699999998</v>
      </c>
      <c r="E50" s="78">
        <f>E6+E12+E19+E25+E33+E43+E45+E46+E47+E49</f>
        <v>28.164481868494814</v>
      </c>
      <c r="F50" s="78">
        <f>F6+F12+F19+F25+F33+F43+F45+F46+F47+F49+F48</f>
        <v>25.44</v>
      </c>
    </row>
    <row r="51" spans="1:6" ht="21" customHeight="1" thickBot="1">
      <c r="A51" s="11"/>
      <c r="B51" s="14"/>
      <c r="C51" s="13"/>
      <c r="D51" s="11"/>
      <c r="E51" s="12"/>
      <c r="F51" s="11"/>
    </row>
    <row r="52" spans="1:6" ht="15">
      <c r="A52" s="1"/>
      <c r="B52" s="1"/>
      <c r="C52" s="1"/>
      <c r="D52" s="1"/>
      <c r="E52" s="15"/>
      <c r="F52" s="1"/>
    </row>
    <row r="53" spans="1:6" ht="15.6">
      <c r="B53" s="16" t="s">
        <v>51</v>
      </c>
    </row>
    <row r="54" spans="1:6" ht="15.6">
      <c r="B54" s="16"/>
    </row>
  </sheetData>
  <phoneticPr fontId="0" type="noConversion"/>
  <pageMargins left="0.25" right="0.25" top="0.75" bottom="0.75" header="0.3" footer="0.3"/>
  <pageSetup paperSize="9" scale="78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2023-02-02T07:16:49Z</cp:lastPrinted>
  <dcterms:created xsi:type="dcterms:W3CDTF">2011-07-12T11:42:04Z</dcterms:created>
  <dcterms:modified xsi:type="dcterms:W3CDTF">2023-03-09T11:33:07Z</dcterms:modified>
</cp:coreProperties>
</file>